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ABFLevy">'FEES AND COSTS'!$E$8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NomEntryFee">'FEES AND COSTS'!$E$14</definedName>
    <definedName name="RFTableMoney">'FEES AND COSTS'!$E$10</definedName>
    <definedName name="RFTeamFee">'FEES AND COSTS'!$E$11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<sst xmlns="http://schemas.openxmlformats.org/spreadsheetml/2006/main" count="281" uniqueCount="90">
  <si>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</si>
  <si>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</si>
  <si>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</si>
  <si>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</si>
  <si>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</si>
  <si>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</si>
  <si>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</si>
  <si>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</si>
  <si>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</si>
  <si>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</si>
  <si>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</si>
  <si>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</si>
  <si>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</si>
  <si>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</si>
  <si>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</si>
  <si>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</si>
  <si>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</si>
  <si>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</si>
  <si>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</si>
  <si>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</si>
  <si>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</si>
  <si>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</si>
  <si>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</si>
  <si>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</si>
  <si>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</si>
  <si>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</si>
  <si>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</si>
  <si>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</si>
  <si>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</si>
  <si>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</si>
  <si>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</si>
  <si>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</si>
  <si>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</si>
  <si>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</si>
  <si>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</si>
  <si>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</si>
  <si>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</si>
  <si>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</si>
  <si>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</si>
  <si>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</si>
  <si>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</si>
  <si>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</si>
  <si>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</si>
  <si>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</si>
  <si>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</si>
  <si>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</si>
  <si>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</si>
  <si>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</si>
  <si>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</si>
  <si>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</si>
  <si>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</si>
  <si>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</si>
  <si>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</si>
  <si>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</si>
  <si>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CLUB QUALIFYING HEAT  2</t>
  </si>
  <si>
    <t>CLUB QUALIFYING HEAT  1</t>
  </si>
  <si>
    <t>Number</t>
  </si>
  <si>
    <t xml:space="preserve"> (UP TO 50% OF THE FIELD)</t>
  </si>
  <si>
    <t xml:space="preserve"> (AT LEAST 20% OF THE FIELD)</t>
  </si>
  <si>
    <t>Year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</si>
  <si>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</si>
  <si>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</si>
  <si>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</si>
  <si>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</si>
  <si>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</si>
  <si>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</si>
  <si>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</si>
  <si>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</si>
  <si>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</si>
  <si>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</si>
  <si>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</si>
  <si>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</si>
  <si>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</si>
  <si>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</si>
  <si>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</si>
  <si>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</si>
  <si>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</si>
  <si>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</si>
  <si>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</si>
  <si>
    <t>DIRECT NOMINATION OF TEAMS TO THE REGIONAL FINAL</t>
  </si>
  <si>
    <t>If your club did not hold a GNOT qualifying event, you may nominate up to 3 teams directly to the Regional Final.</t>
  </si>
  <si>
    <t>The cost is $240 per nominated team.  Indicate the number of nominated teams here.</t>
  </si>
  <si>
    <t>ABF levy per team</t>
  </si>
  <si>
    <t>CHARGE PER TABLE</t>
  </si>
  <si>
    <t>Entry fee for nominated teams</t>
  </si>
  <si>
    <t>NO QUALIFYING EVENT HELD - NOMINATING TEAMS TO FINAL</t>
  </si>
  <si>
    <t xml:space="preserve">This form should also be used if you are nominating team(s) to the Regional Final instead of holding a heat.  Just leave the Details of Club Qualifying </t>
  </si>
  <si>
    <t>Event and Qualification to the Regional Final sections blank and fill in the number of teams you are nominating to the Regional Final in cell M31.</t>
  </si>
  <si>
    <t>Please send the following to Bill Powell, the GNOT Regional Masterpoint Adviser &lt;gnotmp@nswba.com.au&gt;:</t>
  </si>
  <si>
    <t>Detailed results for your club heat. This should include IMP scores for all round results and the number of boards played per round.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</si>
</sst>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6" fillId="27" borderId="17" xfId="40" applyFont="1" applyBorder="1" applyAlignment="1" applyProtection="1">
      <alignment/>
      <protection/>
    </xf>
    <xf numFmtId="0" fontId="46" fillId="27" borderId="15" xfId="4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8" fillId="0" borderId="10" xfId="0" applyFont="1" applyBorder="1" applyAlignment="1">
      <alignment/>
    </xf>
    <xf numFmtId="0" fontId="0" fillId="0" borderId="18" xfId="0" applyBorder="1" applyAlignment="1">
      <alignment/>
    </xf>
    <xf numFmtId="0" fontId="4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6" fillId="0" borderId="0" xfId="0" applyNumberFormat="1" applyFont="1" applyAlignment="1">
      <alignment/>
    </xf>
    <xf numFmtId="0" fontId="53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4" fillId="0" borderId="0" xfId="0" applyFont="1" applyBorder="1" applyAlignment="1">
      <alignment horizontal="center"/>
    </xf>
    <xf numFmtId="6" fontId="51" fillId="0" borderId="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6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54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13" borderId="23" xfId="26" applyFont="1" applyBorder="1" applyAlignment="1" applyProtection="1">
      <alignment horizontal="center" vertical="center"/>
      <protection locked="0"/>
    </xf>
    <xf numFmtId="0" fontId="0" fillId="13" borderId="24" xfId="26" applyFont="1" applyBorder="1" applyAlignment="1" applyProtection="1">
      <alignment horizontal="center" vertical="center"/>
      <protection locked="0"/>
    </xf>
    <xf numFmtId="0" fontId="0" fillId="13" borderId="25" xfId="26" applyFont="1" applyBorder="1" applyAlignment="1" applyProtection="1">
      <alignment horizontal="center" vertical="center"/>
      <protection locked="0"/>
    </xf>
    <xf numFmtId="14" fontId="0" fillId="13" borderId="23" xfId="26" applyNumberFormat="1" applyFont="1" applyBorder="1" applyAlignment="1" applyProtection="1">
      <alignment horizontal="center" vertical="center"/>
      <protection locked="0"/>
    </xf>
    <xf numFmtId="0" fontId="0" fillId="13" borderId="23" xfId="26" applyFont="1" applyBorder="1" applyAlignment="1" applyProtection="1">
      <alignment horizontal="center"/>
      <protection locked="0"/>
    </xf>
    <xf numFmtId="0" fontId="0" fillId="13" borderId="25" xfId="26" applyFont="1" applyBorder="1" applyAlignment="1" applyProtection="1">
      <alignment horizontal="center"/>
      <protection locked="0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0" fillId="13" borderId="15" xfId="26" applyFont="1" applyBorder="1" applyAlignment="1" applyProtection="1">
      <alignment horizontal="center" vertical="center"/>
      <protection locked="0"/>
    </xf>
    <xf numFmtId="0" fontId="0" fillId="13" borderId="23" xfId="26" applyBorder="1" applyAlignment="1" applyProtection="1">
      <alignment horizontal="center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0" fontId="0" fillId="13" borderId="23" xfId="26" applyFont="1" applyBorder="1" applyAlignment="1" applyProtection="1">
      <alignment horizontal="right"/>
      <protection locked="0"/>
    </xf>
    <xf numFmtId="0" fontId="0" fillId="13" borderId="24" xfId="26" applyFont="1" applyBorder="1" applyAlignment="1" applyProtection="1">
      <alignment horizontal="right"/>
      <protection locked="0"/>
    </xf>
    <xf numFmtId="0" fontId="0" fillId="13" borderId="25" xfId="26" applyFont="1" applyBorder="1" applyAlignment="1" applyProtection="1">
      <alignment horizontal="right"/>
      <protection locked="0"/>
    </xf>
    <xf numFmtId="0" fontId="0" fillId="13" borderId="23" xfId="26" applyBorder="1" applyAlignment="1" applyProtection="1">
      <alignment horizontal="right"/>
      <protection locked="0"/>
    </xf>
    <xf numFmtId="0" fontId="0" fillId="13" borderId="25" xfId="26" applyBorder="1" applyAlignment="1" applyProtection="1">
      <alignment horizontal="right"/>
      <protection locked="0"/>
    </xf>
    <xf numFmtId="0" fontId="46" fillId="27" borderId="23" xfId="40" applyFont="1" applyBorder="1" applyAlignment="1" applyProtection="1">
      <alignment horizontal="center"/>
      <protection/>
    </xf>
    <xf numFmtId="0" fontId="46" fillId="27" borderId="24" xfId="40" applyFont="1" applyBorder="1" applyAlignment="1" applyProtection="1">
      <alignment horizontal="center"/>
      <protection/>
    </xf>
    <xf numFmtId="0" fontId="46" fillId="27" borderId="25" xfId="40" applyFont="1" applyBorder="1" applyAlignment="1" applyProtection="1">
      <alignment horizontal="center"/>
      <protection/>
    </xf>
    <xf numFmtId="0" fontId="0" fillId="13" borderId="15" xfId="26" applyFont="1" applyBorder="1" applyAlignment="1" applyProtection="1">
      <alignment/>
      <protection locked="0"/>
    </xf>
    <xf numFmtId="0" fontId="0" fillId="13" borderId="23" xfId="26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Zeros="0" tabSelected="1" zoomScalePageLayoutView="0" workbookViewId="0" topLeftCell="A1">
      <selection activeCell="Q77" sqref="Q77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55</v>
      </c>
      <c r="M1" s="6">
        <f>YEAR</f>
        <v>2017</v>
      </c>
      <c r="N1" s="14"/>
    </row>
    <row r="2" spans="1:14" ht="18.75">
      <c r="A2" s="76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86" t="s">
        <v>29</v>
      </c>
      <c r="B9" s="87"/>
      <c r="C9" s="87"/>
      <c r="D9" s="87"/>
      <c r="E9" s="87"/>
      <c r="F9" s="87"/>
      <c r="G9" s="88"/>
      <c r="I9" s="77" t="s">
        <v>70</v>
      </c>
      <c r="J9" s="78"/>
      <c r="K9" s="78"/>
      <c r="L9" s="78"/>
      <c r="M9" s="78"/>
      <c r="N9" s="79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0"/>
      <c r="D11" s="81"/>
      <c r="E11" s="81"/>
      <c r="F11" s="82"/>
      <c r="G11" s="22"/>
      <c r="I11" s="28" t="s">
        <v>27</v>
      </c>
      <c r="J11" s="2"/>
      <c r="K11" s="2"/>
      <c r="L11" s="83"/>
      <c r="M11" s="82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84"/>
      <c r="M13" s="85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9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100"/>
      <c r="N15" s="14"/>
    </row>
    <row r="16" spans="1:14" s="4" customFormat="1" ht="18" customHeight="1">
      <c r="A16" s="24" t="s">
        <v>5</v>
      </c>
      <c r="B16" s="89"/>
      <c r="C16" s="89"/>
      <c r="D16" s="89"/>
      <c r="E16" s="89"/>
      <c r="F16" s="89"/>
      <c r="G16" s="14"/>
      <c r="I16" s="49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9"/>
      <c r="C17" s="89"/>
      <c r="D17" s="89"/>
      <c r="E17" s="89"/>
      <c r="F17" s="89"/>
      <c r="G17" s="14"/>
      <c r="I17" s="13" t="s">
        <v>34</v>
      </c>
      <c r="J17" s="5"/>
      <c r="K17" s="5"/>
      <c r="L17" s="5"/>
      <c r="M17" s="66"/>
      <c r="N17" s="30"/>
    </row>
    <row r="18" spans="1:14" s="4" customFormat="1" ht="18.75" customHeight="1">
      <c r="A18" s="24" t="s">
        <v>10</v>
      </c>
      <c r="B18" s="89"/>
      <c r="C18" s="89"/>
      <c r="D18" s="89"/>
      <c r="E18" s="89"/>
      <c r="F18" s="89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7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7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5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8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6" t="s">
        <v>79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8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8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8"/>
      <c r="J31" s="21"/>
      <c r="K31" s="21"/>
      <c r="M31" s="66"/>
      <c r="N31" s="74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8"/>
      <c r="J32" s="21"/>
      <c r="K32" s="21"/>
      <c r="N32" s="22"/>
    </row>
    <row r="33" spans="1:14" ht="18" customHeight="1" thickBot="1">
      <c r="A33" s="86" t="s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9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$10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1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60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5"/>
      <c r="C43" s="58">
        <f>IF(CLUBPAYALL="Yes",CONCATENATE("Note:          To simplify matters at the Final, your Regional Organiser has asked clubs to pay $",H41," themselves"),"")</f>
      </c>
      <c r="D43" s="69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2"/>
      <c r="F43" s="63"/>
      <c r="G43" s="62"/>
      <c r="H43" s="62"/>
      <c r="I43" s="62"/>
      <c r="J43" s="62"/>
      <c r="K43" s="62"/>
      <c r="N43" s="64"/>
    </row>
    <row r="44" spans="1:14" s="9" customFormat="1" ht="18" customHeight="1">
      <c r="A44" s="65"/>
      <c r="C44" s="62"/>
      <c r="D44" s="58">
        <f>IF(CLUBPAYALL="Yes","and arrange to collect whatever amount they see fit from the players in their qualifying teams.","")</f>
      </c>
      <c r="E44" s="62"/>
      <c r="F44" s="63"/>
      <c r="G44" s="62"/>
      <c r="H44" s="62"/>
      <c r="I44" s="62"/>
      <c r="J44" s="62"/>
      <c r="K44" s="62"/>
      <c r="N44" s="64"/>
    </row>
    <row r="45" spans="1:14" ht="18" customHeight="1">
      <c r="A45" s="11"/>
      <c r="B45" s="56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8">
        <f>M15</f>
        <v>0</v>
      </c>
      <c r="J47" s="35">
        <f>ABFLevy</f>
        <v>10</v>
      </c>
      <c r="K47" s="70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8">
        <f>H26</f>
        <v>0</v>
      </c>
      <c r="J49" s="35">
        <f>RFClubFee</f>
        <v>80</v>
      </c>
      <c r="K49" s="53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8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8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4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4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4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50"/>
      <c r="I60" s="9"/>
      <c r="M60" s="9"/>
      <c r="N60" s="41"/>
    </row>
    <row r="61" spans="1:14" ht="15">
      <c r="A61" s="51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1"/>
      <c r="B62" s="1" t="s">
        <v>40</v>
      </c>
      <c r="I62" s="9"/>
      <c r="M62" s="9"/>
      <c r="N62" s="41"/>
    </row>
    <row r="63" spans="1:14" ht="15">
      <c r="A63" s="51"/>
      <c r="B63" s="1" t="s">
        <v>22</v>
      </c>
      <c r="I63" s="9"/>
      <c r="M63" s="9"/>
      <c r="N63" s="41"/>
    </row>
    <row r="64" spans="1:14" ht="15">
      <c r="A64" s="51"/>
      <c r="B64" s="1" t="s">
        <v>42</v>
      </c>
      <c r="F64" s="55">
        <f>K52</f>
        <v>0</v>
      </c>
      <c r="N64" s="41"/>
    </row>
    <row r="65" spans="1:14" ht="15">
      <c r="A65" s="51"/>
      <c r="B65" s="1"/>
      <c r="N65" s="41"/>
    </row>
    <row r="66" spans="1:14" ht="15">
      <c r="A66" s="51" t="s">
        <v>74</v>
      </c>
      <c r="B66" s="1"/>
      <c r="G66" s="1"/>
      <c r="N66" s="41"/>
    </row>
    <row r="67" spans="1:14" ht="15">
      <c r="A67" s="51"/>
      <c r="B67" s="1" t="s">
        <v>22</v>
      </c>
      <c r="N67" s="41"/>
    </row>
    <row r="68" spans="1:14" ht="15">
      <c r="A68" s="52"/>
      <c r="B68" s="1" t="s">
        <v>39</v>
      </c>
      <c r="N68" s="41"/>
    </row>
    <row r="69" spans="1:14" ht="15">
      <c r="A69" s="51"/>
      <c r="B69" s="1"/>
      <c r="N69" s="41"/>
    </row>
    <row r="70" spans="1:14" ht="15">
      <c r="A70" s="51" t="s">
        <v>88</v>
      </c>
      <c r="B70" s="1"/>
      <c r="N70" s="41"/>
    </row>
    <row r="71" spans="1:14" ht="15">
      <c r="A71" s="51"/>
      <c r="B71" s="1" t="s">
        <v>76</v>
      </c>
      <c r="N71" s="41"/>
    </row>
    <row r="72" spans="1:14" ht="15">
      <c r="A72" s="51"/>
      <c r="B72" s="1" t="s">
        <v>89</v>
      </c>
      <c r="N72" s="41"/>
    </row>
    <row r="73" spans="1:14" ht="15.75" thickBot="1">
      <c r="A73" s="51"/>
      <c r="N73" s="41"/>
    </row>
    <row r="74" spans="1:14" ht="16.5" customHeight="1" thickBot="1">
      <c r="A74" s="77" t="s">
        <v>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8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7" t="s">
        <v>11</v>
      </c>
      <c r="B78" s="98"/>
      <c r="C78" s="98"/>
      <c r="D78" s="98"/>
      <c r="E78" s="98"/>
      <c r="F78" s="99"/>
      <c r="H78" s="97" t="s">
        <v>13</v>
      </c>
      <c r="I78" s="98"/>
      <c r="J78" s="98"/>
      <c r="K78" s="98"/>
      <c r="L78" s="98"/>
      <c r="M78" s="99"/>
      <c r="N78" s="41"/>
    </row>
    <row r="79" spans="1:14" s="40" customFormat="1" ht="16.5" customHeight="1">
      <c r="A79" s="42"/>
      <c r="B79" s="97" t="s">
        <v>12</v>
      </c>
      <c r="C79" s="98"/>
      <c r="D79" s="99"/>
      <c r="E79" s="97" t="s">
        <v>4</v>
      </c>
      <c r="F79" s="99"/>
      <c r="H79" s="43"/>
      <c r="I79" s="97" t="s">
        <v>12</v>
      </c>
      <c r="J79" s="98"/>
      <c r="K79" s="99"/>
      <c r="L79" s="97" t="s">
        <v>4</v>
      </c>
      <c r="M79" s="99"/>
      <c r="N79" s="41"/>
    </row>
    <row r="80" spans="1:14" s="40" customFormat="1" ht="16.5" customHeight="1">
      <c r="A80" s="42" t="s">
        <v>0</v>
      </c>
      <c r="B80" s="101"/>
      <c r="C80" s="93"/>
      <c r="D80" s="94"/>
      <c r="E80" s="101"/>
      <c r="F80" s="96"/>
      <c r="H80" s="43" t="s">
        <v>0</v>
      </c>
      <c r="I80" s="92"/>
      <c r="J80" s="93"/>
      <c r="K80" s="94"/>
      <c r="L80" s="95"/>
      <c r="M80" s="96"/>
      <c r="N80" s="41"/>
    </row>
    <row r="81" spans="1:14" s="40" customFormat="1" ht="16.5" customHeight="1">
      <c r="A81" s="42" t="s">
        <v>1</v>
      </c>
      <c r="B81" s="101"/>
      <c r="C81" s="93"/>
      <c r="D81" s="94"/>
      <c r="E81" s="101"/>
      <c r="F81" s="96"/>
      <c r="H81" s="43" t="s">
        <v>1</v>
      </c>
      <c r="I81" s="92"/>
      <c r="J81" s="93"/>
      <c r="K81" s="94"/>
      <c r="L81" s="95"/>
      <c r="M81" s="96"/>
      <c r="N81" s="41"/>
    </row>
    <row r="82" spans="1:14" s="40" customFormat="1" ht="16.5" customHeight="1">
      <c r="A82" s="42" t="s">
        <v>2</v>
      </c>
      <c r="B82" s="101"/>
      <c r="C82" s="93"/>
      <c r="D82" s="94"/>
      <c r="E82" s="95"/>
      <c r="F82" s="96"/>
      <c r="H82" s="43" t="s">
        <v>2</v>
      </c>
      <c r="I82" s="92"/>
      <c r="J82" s="93"/>
      <c r="K82" s="94"/>
      <c r="L82" s="95"/>
      <c r="M82" s="96"/>
      <c r="N82" s="41"/>
    </row>
    <row r="83" spans="1:14" s="40" customFormat="1" ht="16.5" customHeight="1">
      <c r="A83" s="42" t="s">
        <v>3</v>
      </c>
      <c r="B83" s="101"/>
      <c r="C83" s="93"/>
      <c r="D83" s="94"/>
      <c r="E83" s="95"/>
      <c r="F83" s="96"/>
      <c r="H83" s="43" t="s">
        <v>3</v>
      </c>
      <c r="I83" s="92"/>
      <c r="J83" s="93"/>
      <c r="K83" s="94"/>
      <c r="L83" s="95"/>
      <c r="M83" s="96"/>
      <c r="N83" s="41"/>
    </row>
    <row r="84" spans="1:14" s="40" customFormat="1" ht="16.5" customHeight="1">
      <c r="A84" s="42" t="s">
        <v>8</v>
      </c>
      <c r="B84" s="101"/>
      <c r="C84" s="93"/>
      <c r="D84" s="94"/>
      <c r="E84" s="95"/>
      <c r="F84" s="96"/>
      <c r="H84" s="43" t="s">
        <v>8</v>
      </c>
      <c r="I84" s="92"/>
      <c r="J84" s="93"/>
      <c r="K84" s="94"/>
      <c r="L84" s="95"/>
      <c r="M84" s="96"/>
      <c r="N84" s="41"/>
    </row>
    <row r="85" spans="1:14" s="40" customFormat="1" ht="16.5" customHeight="1">
      <c r="A85" s="42" t="s">
        <v>9</v>
      </c>
      <c r="B85" s="101"/>
      <c r="C85" s="93"/>
      <c r="D85" s="94"/>
      <c r="E85" s="95"/>
      <c r="F85" s="96"/>
      <c r="H85" s="43" t="s">
        <v>9</v>
      </c>
      <c r="I85" s="92"/>
      <c r="J85" s="93"/>
      <c r="K85" s="94"/>
      <c r="L85" s="95"/>
      <c r="M85" s="96"/>
      <c r="N85" s="41"/>
    </row>
    <row r="86" spans="1:14" s="40" customFormat="1" ht="16.5" customHeight="1">
      <c r="A86" s="44"/>
      <c r="B86" s="45"/>
      <c r="C86" s="45"/>
      <c r="D86" s="45"/>
      <c r="E86" s="46"/>
      <c r="F86" s="46"/>
      <c r="G86" s="45"/>
      <c r="H86" s="46"/>
      <c r="I86" s="46"/>
      <c r="J86" s="46"/>
      <c r="K86" s="46"/>
      <c r="L86" s="46"/>
      <c r="N86" s="41"/>
    </row>
    <row r="87" spans="1:14" s="40" customFormat="1" ht="16.5" customHeight="1">
      <c r="A87" s="97" t="s">
        <v>14</v>
      </c>
      <c r="B87" s="98"/>
      <c r="C87" s="98"/>
      <c r="D87" s="98"/>
      <c r="E87" s="98"/>
      <c r="F87" s="99"/>
      <c r="G87" s="46"/>
      <c r="H87" s="97" t="s">
        <v>15</v>
      </c>
      <c r="I87" s="98"/>
      <c r="J87" s="98"/>
      <c r="K87" s="98"/>
      <c r="L87" s="98"/>
      <c r="M87" s="99"/>
      <c r="N87" s="41"/>
    </row>
    <row r="88" spans="1:14" s="40" customFormat="1" ht="16.5" customHeight="1">
      <c r="A88" s="42"/>
      <c r="B88" s="97" t="s">
        <v>12</v>
      </c>
      <c r="C88" s="98"/>
      <c r="D88" s="99"/>
      <c r="E88" s="97" t="s">
        <v>4</v>
      </c>
      <c r="F88" s="99"/>
      <c r="H88" s="43"/>
      <c r="I88" s="97" t="s">
        <v>12</v>
      </c>
      <c r="J88" s="98"/>
      <c r="K88" s="99"/>
      <c r="L88" s="97" t="s">
        <v>4</v>
      </c>
      <c r="M88" s="99"/>
      <c r="N88" s="41"/>
    </row>
    <row r="89" spans="1:14" s="40" customFormat="1" ht="16.5" customHeight="1">
      <c r="A89" s="42" t="s">
        <v>0</v>
      </c>
      <c r="B89" s="92"/>
      <c r="C89" s="93"/>
      <c r="D89" s="94"/>
      <c r="E89" s="92"/>
      <c r="F89" s="94"/>
      <c r="H89" s="43" t="s">
        <v>0</v>
      </c>
      <c r="I89" s="92"/>
      <c r="J89" s="93"/>
      <c r="K89" s="94"/>
      <c r="L89" s="95"/>
      <c r="M89" s="96"/>
      <c r="N89" s="41"/>
    </row>
    <row r="90" spans="1:14" s="40" customFormat="1" ht="16.5" customHeight="1">
      <c r="A90" s="42" t="s">
        <v>1</v>
      </c>
      <c r="B90" s="92"/>
      <c r="C90" s="93"/>
      <c r="D90" s="94"/>
      <c r="E90" s="95"/>
      <c r="F90" s="96"/>
      <c r="H90" s="43" t="s">
        <v>1</v>
      </c>
      <c r="I90" s="92"/>
      <c r="J90" s="93"/>
      <c r="K90" s="94"/>
      <c r="L90" s="95"/>
      <c r="M90" s="96"/>
      <c r="N90" s="41"/>
    </row>
    <row r="91" spans="1:14" s="40" customFormat="1" ht="16.5" customHeight="1">
      <c r="A91" s="42" t="s">
        <v>2</v>
      </c>
      <c r="B91" s="92"/>
      <c r="C91" s="93"/>
      <c r="D91" s="94"/>
      <c r="E91" s="95"/>
      <c r="F91" s="96"/>
      <c r="H91" s="43" t="s">
        <v>2</v>
      </c>
      <c r="I91" s="92"/>
      <c r="J91" s="93"/>
      <c r="K91" s="94"/>
      <c r="L91" s="95"/>
      <c r="M91" s="96"/>
      <c r="N91" s="41"/>
    </row>
    <row r="92" spans="1:14" s="40" customFormat="1" ht="16.5" customHeight="1">
      <c r="A92" s="42" t="s">
        <v>3</v>
      </c>
      <c r="B92" s="92"/>
      <c r="C92" s="93"/>
      <c r="D92" s="94"/>
      <c r="E92" s="95"/>
      <c r="F92" s="96"/>
      <c r="H92" s="43" t="s">
        <v>3</v>
      </c>
      <c r="I92" s="92"/>
      <c r="J92" s="93"/>
      <c r="K92" s="94"/>
      <c r="L92" s="95"/>
      <c r="M92" s="96"/>
      <c r="N92" s="41"/>
    </row>
    <row r="93" spans="1:14" s="40" customFormat="1" ht="16.5" customHeight="1">
      <c r="A93" s="42" t="s">
        <v>8</v>
      </c>
      <c r="B93" s="92"/>
      <c r="C93" s="93"/>
      <c r="D93" s="94"/>
      <c r="E93" s="95"/>
      <c r="F93" s="96"/>
      <c r="H93" s="43" t="s">
        <v>8</v>
      </c>
      <c r="I93" s="92"/>
      <c r="J93" s="93"/>
      <c r="K93" s="94"/>
      <c r="L93" s="95"/>
      <c r="M93" s="96"/>
      <c r="N93" s="41"/>
    </row>
    <row r="94" spans="1:14" s="40" customFormat="1" ht="16.5" customHeight="1">
      <c r="A94" s="42" t="s">
        <v>9</v>
      </c>
      <c r="B94" s="92"/>
      <c r="C94" s="93"/>
      <c r="D94" s="94"/>
      <c r="E94" s="95"/>
      <c r="F94" s="96"/>
      <c r="H94" s="43" t="s">
        <v>9</v>
      </c>
      <c r="I94" s="92"/>
      <c r="J94" s="93"/>
      <c r="K94" s="94"/>
      <c r="L94" s="95"/>
      <c r="M94" s="96"/>
      <c r="N94" s="41"/>
    </row>
    <row r="95" spans="1:14" ht="15">
      <c r="A95" s="15"/>
      <c r="B95" s="3"/>
      <c r="C95" s="2"/>
      <c r="D95" s="2"/>
      <c r="E95" s="3"/>
      <c r="F95" s="3"/>
      <c r="G95" s="2"/>
      <c r="H95" s="2"/>
      <c r="I95" s="2"/>
      <c r="J95" s="2"/>
      <c r="K95" s="2"/>
      <c r="L95" s="46"/>
      <c r="N95" s="41"/>
    </row>
    <row r="96" spans="1:14" s="40" customFormat="1" ht="16.5" customHeight="1">
      <c r="A96" s="97" t="s">
        <v>16</v>
      </c>
      <c r="B96" s="98"/>
      <c r="C96" s="98"/>
      <c r="D96" s="98"/>
      <c r="E96" s="98"/>
      <c r="F96" s="99"/>
      <c r="H96" s="97" t="s">
        <v>17</v>
      </c>
      <c r="I96" s="98"/>
      <c r="J96" s="98"/>
      <c r="K96" s="98"/>
      <c r="L96" s="98"/>
      <c r="M96" s="99"/>
      <c r="N96" s="41"/>
    </row>
    <row r="97" spans="1:14" s="40" customFormat="1" ht="16.5" customHeight="1">
      <c r="A97" s="42"/>
      <c r="B97" s="97" t="s">
        <v>12</v>
      </c>
      <c r="C97" s="98"/>
      <c r="D97" s="99"/>
      <c r="E97" s="97" t="s">
        <v>4</v>
      </c>
      <c r="F97" s="99"/>
      <c r="H97" s="43"/>
      <c r="I97" s="97" t="s">
        <v>12</v>
      </c>
      <c r="J97" s="98"/>
      <c r="K97" s="99"/>
      <c r="L97" s="97" t="s">
        <v>4</v>
      </c>
      <c r="M97" s="99"/>
      <c r="N97" s="41"/>
    </row>
    <row r="98" spans="1:14" s="40" customFormat="1" ht="16.5" customHeight="1">
      <c r="A98" s="42" t="s">
        <v>0</v>
      </c>
      <c r="B98" s="92"/>
      <c r="C98" s="93"/>
      <c r="D98" s="94"/>
      <c r="E98" s="95"/>
      <c r="F98" s="96"/>
      <c r="H98" s="43" t="s">
        <v>0</v>
      </c>
      <c r="I98" s="92"/>
      <c r="J98" s="93"/>
      <c r="K98" s="94"/>
      <c r="L98" s="95"/>
      <c r="M98" s="96"/>
      <c r="N98" s="41"/>
    </row>
    <row r="99" spans="1:14" s="40" customFormat="1" ht="16.5" customHeight="1">
      <c r="A99" s="42" t="s">
        <v>1</v>
      </c>
      <c r="B99" s="92"/>
      <c r="C99" s="93"/>
      <c r="D99" s="94"/>
      <c r="E99" s="95"/>
      <c r="F99" s="96"/>
      <c r="H99" s="43" t="s">
        <v>1</v>
      </c>
      <c r="I99" s="92"/>
      <c r="J99" s="93"/>
      <c r="K99" s="94"/>
      <c r="L99" s="95"/>
      <c r="M99" s="96"/>
      <c r="N99" s="41"/>
    </row>
    <row r="100" spans="1:14" s="40" customFormat="1" ht="16.5" customHeight="1">
      <c r="A100" s="42" t="s">
        <v>2</v>
      </c>
      <c r="B100" s="92"/>
      <c r="C100" s="93"/>
      <c r="D100" s="94"/>
      <c r="E100" s="95"/>
      <c r="F100" s="96"/>
      <c r="H100" s="43" t="s">
        <v>2</v>
      </c>
      <c r="I100" s="92"/>
      <c r="J100" s="93"/>
      <c r="K100" s="94"/>
      <c r="L100" s="95"/>
      <c r="M100" s="96"/>
      <c r="N100" s="41"/>
    </row>
    <row r="101" spans="1:14" s="40" customFormat="1" ht="16.5" customHeight="1">
      <c r="A101" s="42" t="s">
        <v>3</v>
      </c>
      <c r="B101" s="92"/>
      <c r="C101" s="93"/>
      <c r="D101" s="94"/>
      <c r="E101" s="95"/>
      <c r="F101" s="96"/>
      <c r="H101" s="43" t="s">
        <v>3</v>
      </c>
      <c r="I101" s="92"/>
      <c r="J101" s="93"/>
      <c r="K101" s="94"/>
      <c r="L101" s="95"/>
      <c r="M101" s="96"/>
      <c r="N101" s="41"/>
    </row>
    <row r="102" spans="1:14" s="40" customFormat="1" ht="16.5" customHeight="1">
      <c r="A102" s="42" t="s">
        <v>8</v>
      </c>
      <c r="B102" s="92"/>
      <c r="C102" s="93"/>
      <c r="D102" s="94"/>
      <c r="E102" s="95"/>
      <c r="F102" s="96"/>
      <c r="H102" s="43" t="s">
        <v>8</v>
      </c>
      <c r="I102" s="92"/>
      <c r="J102" s="93"/>
      <c r="K102" s="94"/>
      <c r="L102" s="95"/>
      <c r="M102" s="96"/>
      <c r="N102" s="41"/>
    </row>
    <row r="103" spans="1:14" s="40" customFormat="1" ht="16.5" customHeight="1">
      <c r="A103" s="42" t="s">
        <v>9</v>
      </c>
      <c r="B103" s="92"/>
      <c r="C103" s="93"/>
      <c r="D103" s="94"/>
      <c r="E103" s="95"/>
      <c r="F103" s="96"/>
      <c r="H103" s="43" t="s">
        <v>9</v>
      </c>
      <c r="I103" s="92"/>
      <c r="J103" s="93"/>
      <c r="K103" s="94"/>
      <c r="L103" s="95"/>
      <c r="M103" s="96"/>
      <c r="N103" s="41"/>
    </row>
    <row r="104" spans="1:14" s="40" customFormat="1" ht="16.5" customHeight="1">
      <c r="A104" s="44"/>
      <c r="B104" s="45"/>
      <c r="C104" s="45"/>
      <c r="D104" s="45"/>
      <c r="E104" s="46"/>
      <c r="F104" s="46"/>
      <c r="G104" s="45"/>
      <c r="H104" s="46"/>
      <c r="I104" s="46"/>
      <c r="J104" s="46"/>
      <c r="K104" s="46"/>
      <c r="L104" s="46"/>
      <c r="N104" s="41"/>
    </row>
    <row r="105" spans="1:14" s="40" customFormat="1" ht="16.5" customHeight="1">
      <c r="A105" s="97" t="s">
        <v>18</v>
      </c>
      <c r="B105" s="98"/>
      <c r="C105" s="98"/>
      <c r="D105" s="98"/>
      <c r="E105" s="98"/>
      <c r="F105" s="99"/>
      <c r="G105" s="46"/>
      <c r="H105" s="97" t="s">
        <v>19</v>
      </c>
      <c r="I105" s="98"/>
      <c r="J105" s="98"/>
      <c r="K105" s="98"/>
      <c r="L105" s="98"/>
      <c r="M105" s="99"/>
      <c r="N105" s="41"/>
    </row>
    <row r="106" spans="1:14" s="40" customFormat="1" ht="16.5" customHeight="1">
      <c r="A106" s="42"/>
      <c r="B106" s="97" t="s">
        <v>12</v>
      </c>
      <c r="C106" s="98"/>
      <c r="D106" s="99"/>
      <c r="E106" s="97" t="s">
        <v>4</v>
      </c>
      <c r="F106" s="99"/>
      <c r="H106" s="43"/>
      <c r="I106" s="97" t="s">
        <v>12</v>
      </c>
      <c r="J106" s="98"/>
      <c r="K106" s="99"/>
      <c r="L106" s="97" t="s">
        <v>4</v>
      </c>
      <c r="M106" s="99"/>
      <c r="N106" s="41"/>
    </row>
    <row r="107" spans="1:14" s="40" customFormat="1" ht="16.5" customHeight="1">
      <c r="A107" s="42" t="s">
        <v>0</v>
      </c>
      <c r="B107" s="92"/>
      <c r="C107" s="93"/>
      <c r="D107" s="94"/>
      <c r="E107" s="95"/>
      <c r="F107" s="96"/>
      <c r="H107" s="43" t="s">
        <v>0</v>
      </c>
      <c r="I107" s="92"/>
      <c r="J107" s="93"/>
      <c r="K107" s="94"/>
      <c r="L107" s="95"/>
      <c r="M107" s="96"/>
      <c r="N107" s="41"/>
    </row>
    <row r="108" spans="1:14" s="40" customFormat="1" ht="16.5" customHeight="1">
      <c r="A108" s="42" t="s">
        <v>1</v>
      </c>
      <c r="B108" s="92"/>
      <c r="C108" s="93"/>
      <c r="D108" s="94"/>
      <c r="E108" s="95"/>
      <c r="F108" s="96"/>
      <c r="H108" s="43" t="s">
        <v>1</v>
      </c>
      <c r="I108" s="92"/>
      <c r="J108" s="93"/>
      <c r="K108" s="94"/>
      <c r="L108" s="95"/>
      <c r="M108" s="96"/>
      <c r="N108" s="41"/>
    </row>
    <row r="109" spans="1:14" s="40" customFormat="1" ht="16.5" customHeight="1">
      <c r="A109" s="42" t="s">
        <v>2</v>
      </c>
      <c r="B109" s="92"/>
      <c r="C109" s="93"/>
      <c r="D109" s="94"/>
      <c r="E109" s="95"/>
      <c r="F109" s="96"/>
      <c r="H109" s="43" t="s">
        <v>2</v>
      </c>
      <c r="I109" s="92"/>
      <c r="J109" s="93"/>
      <c r="K109" s="94"/>
      <c r="L109" s="95"/>
      <c r="M109" s="96"/>
      <c r="N109" s="41"/>
    </row>
    <row r="110" spans="1:14" s="40" customFormat="1" ht="16.5" customHeight="1">
      <c r="A110" s="42" t="s">
        <v>3</v>
      </c>
      <c r="B110" s="92"/>
      <c r="C110" s="93"/>
      <c r="D110" s="94"/>
      <c r="E110" s="95"/>
      <c r="F110" s="96"/>
      <c r="H110" s="43" t="s">
        <v>3</v>
      </c>
      <c r="I110" s="92"/>
      <c r="J110" s="93"/>
      <c r="K110" s="94"/>
      <c r="L110" s="95"/>
      <c r="M110" s="96"/>
      <c r="N110" s="41"/>
    </row>
    <row r="111" spans="1:14" s="40" customFormat="1" ht="16.5" customHeight="1">
      <c r="A111" s="42" t="s">
        <v>8</v>
      </c>
      <c r="B111" s="92"/>
      <c r="C111" s="93"/>
      <c r="D111" s="94"/>
      <c r="E111" s="95"/>
      <c r="F111" s="96"/>
      <c r="H111" s="43" t="s">
        <v>8</v>
      </c>
      <c r="I111" s="92"/>
      <c r="J111" s="93"/>
      <c r="K111" s="94"/>
      <c r="L111" s="95"/>
      <c r="M111" s="96"/>
      <c r="N111" s="41"/>
    </row>
    <row r="112" spans="1:14" s="40" customFormat="1" ht="16.5" customHeight="1">
      <c r="A112" s="42" t="s">
        <v>9</v>
      </c>
      <c r="B112" s="92"/>
      <c r="C112" s="93"/>
      <c r="D112" s="94"/>
      <c r="E112" s="95"/>
      <c r="F112" s="96"/>
      <c r="H112" s="43" t="s">
        <v>9</v>
      </c>
      <c r="I112" s="92"/>
      <c r="J112" s="93"/>
      <c r="K112" s="94"/>
      <c r="L112" s="95"/>
      <c r="M112" s="96"/>
      <c r="N112" s="41"/>
    </row>
    <row r="113" spans="1:14" ht="15.75" thickBot="1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47"/>
    </row>
  </sheetData>
  <sheetProtection sheet="1"/>
  <mergeCells count="133">
    <mergeCell ref="A9:G9"/>
    <mergeCell ref="I9:N9"/>
    <mergeCell ref="C11:F11"/>
    <mergeCell ref="L11:M11"/>
    <mergeCell ref="C13:D13"/>
    <mergeCell ref="L13:M13"/>
    <mergeCell ref="B16:F16"/>
    <mergeCell ref="B17:F17"/>
    <mergeCell ref="B18:F18"/>
    <mergeCell ref="A21:N21"/>
    <mergeCell ref="A33:N33"/>
    <mergeCell ref="A74:N74"/>
    <mergeCell ref="A28:N28"/>
    <mergeCell ref="A78:F78"/>
    <mergeCell ref="H78:M78"/>
    <mergeCell ref="B79:D79"/>
    <mergeCell ref="E79:F79"/>
    <mergeCell ref="I79:K79"/>
    <mergeCell ref="L79:M79"/>
    <mergeCell ref="B80:D80"/>
    <mergeCell ref="E80:F80"/>
    <mergeCell ref="I80:K80"/>
    <mergeCell ref="L80:M80"/>
    <mergeCell ref="B81:D81"/>
    <mergeCell ref="E81:F81"/>
    <mergeCell ref="I81:K81"/>
    <mergeCell ref="L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A87:F87"/>
    <mergeCell ref="H87:M87"/>
    <mergeCell ref="B88:D88"/>
    <mergeCell ref="E88:F88"/>
    <mergeCell ref="I88:K88"/>
    <mergeCell ref="L88:M88"/>
    <mergeCell ref="B89:D89"/>
    <mergeCell ref="E89:F89"/>
    <mergeCell ref="I89:K89"/>
    <mergeCell ref="L89:M89"/>
    <mergeCell ref="B90:D90"/>
    <mergeCell ref="E90:F90"/>
    <mergeCell ref="I90:K90"/>
    <mergeCell ref="L90:M90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A96:F96"/>
    <mergeCell ref="H96:M96"/>
    <mergeCell ref="B97:D97"/>
    <mergeCell ref="E97:F97"/>
    <mergeCell ref="I97:K97"/>
    <mergeCell ref="L97:M97"/>
    <mergeCell ref="B98:D98"/>
    <mergeCell ref="E98:F98"/>
    <mergeCell ref="I98:K98"/>
    <mergeCell ref="L98:M98"/>
    <mergeCell ref="B99:D99"/>
    <mergeCell ref="E99:F99"/>
    <mergeCell ref="I99:K99"/>
    <mergeCell ref="L99:M99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A105:F105"/>
    <mergeCell ref="H105:M105"/>
    <mergeCell ref="B106:D106"/>
    <mergeCell ref="E106:F106"/>
    <mergeCell ref="I106:K106"/>
    <mergeCell ref="L106:M106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B109:D109"/>
    <mergeCell ref="E109:F109"/>
    <mergeCell ref="I109:K109"/>
    <mergeCell ref="L109:M109"/>
    <mergeCell ref="B110:D110"/>
    <mergeCell ref="E110:F110"/>
    <mergeCell ref="I110:K110"/>
    <mergeCell ref="L110:M110"/>
    <mergeCell ref="B111:D111"/>
    <mergeCell ref="E111:F111"/>
    <mergeCell ref="I111:K111"/>
    <mergeCell ref="L111:M111"/>
    <mergeCell ref="B112:D112"/>
    <mergeCell ref="E112:F112"/>
    <mergeCell ref="I112:K112"/>
    <mergeCell ref="L112:M112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showZeros="0" zoomScalePageLayoutView="0" workbookViewId="0" topLeftCell="A1">
      <selection activeCell="B73" sqref="B73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54</v>
      </c>
      <c r="M1" s="6">
        <f>YEAR</f>
        <v>2017</v>
      </c>
      <c r="N1" s="14"/>
    </row>
    <row r="2" spans="1:14" ht="18.75">
      <c r="A2" s="76" t="s">
        <v>67</v>
      </c>
      <c r="N2" s="14"/>
    </row>
    <row r="3" spans="1:14" ht="15.75">
      <c r="A3" s="1" t="s">
        <v>72</v>
      </c>
      <c r="N3" s="14"/>
    </row>
    <row r="4" spans="1:14" ht="15.75">
      <c r="A4" s="1" t="s">
        <v>73</v>
      </c>
      <c r="N4" s="14"/>
    </row>
    <row r="5" spans="1:14" ht="15.75">
      <c r="A5" s="1"/>
      <c r="N5" s="14"/>
    </row>
    <row r="6" spans="1:14" ht="15.75">
      <c r="A6" s="1" t="s">
        <v>86</v>
      </c>
      <c r="N6" s="14"/>
    </row>
    <row r="7" spans="1:14" ht="15.75">
      <c r="A7" s="1" t="s">
        <v>87</v>
      </c>
      <c r="N7" s="14"/>
    </row>
    <row r="8" spans="1:14" ht="16.5" thickBot="1">
      <c r="A8" s="1"/>
      <c r="N8" s="14"/>
    </row>
    <row r="9" spans="1:14" ht="19.5" thickBot="1">
      <c r="A9" s="86" t="s">
        <v>29</v>
      </c>
      <c r="B9" s="87"/>
      <c r="C9" s="87"/>
      <c r="D9" s="87"/>
      <c r="E9" s="87"/>
      <c r="F9" s="87"/>
      <c r="G9" s="88"/>
      <c r="I9" s="77" t="s">
        <v>70</v>
      </c>
      <c r="J9" s="78"/>
      <c r="K9" s="78"/>
      <c r="L9" s="78"/>
      <c r="M9" s="78"/>
      <c r="N9" s="79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7" t="s">
        <v>26</v>
      </c>
      <c r="B11" s="2"/>
      <c r="C11" s="80"/>
      <c r="D11" s="81"/>
      <c r="E11" s="81"/>
      <c r="F11" s="82"/>
      <c r="G11" s="22"/>
      <c r="I11" s="28" t="s">
        <v>27</v>
      </c>
      <c r="J11" s="2"/>
      <c r="K11" s="2"/>
      <c r="L11" s="83"/>
      <c r="M11" s="82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8" t="s">
        <v>28</v>
      </c>
      <c r="B13" s="5"/>
      <c r="C13" s="90"/>
      <c r="D13" s="91"/>
      <c r="E13" s="5"/>
      <c r="G13" s="14"/>
      <c r="I13" s="13" t="s">
        <v>32</v>
      </c>
      <c r="J13" s="5"/>
      <c r="K13" s="5"/>
      <c r="L13" s="84"/>
      <c r="M13" s="85"/>
      <c r="N13" s="14"/>
    </row>
    <row r="14" spans="1:14" s="4" customFormat="1" ht="18" customHeight="1">
      <c r="A14" s="29"/>
      <c r="B14" s="5"/>
      <c r="C14" s="5"/>
      <c r="D14" s="5"/>
      <c r="E14" s="5"/>
      <c r="G14" s="14"/>
      <c r="I14" s="49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8" t="s">
        <v>33</v>
      </c>
      <c r="J15" s="2"/>
      <c r="K15" s="2"/>
      <c r="L15" s="5"/>
      <c r="M15" s="66"/>
      <c r="N15" s="14"/>
    </row>
    <row r="16" spans="1:14" s="4" customFormat="1" ht="18" customHeight="1">
      <c r="A16" s="24" t="s">
        <v>5</v>
      </c>
      <c r="B16" s="89"/>
      <c r="C16" s="89"/>
      <c r="D16" s="89"/>
      <c r="E16" s="89"/>
      <c r="F16" s="89"/>
      <c r="G16" s="14"/>
      <c r="I16" s="49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9"/>
      <c r="C17" s="89"/>
      <c r="D17" s="89"/>
      <c r="E17" s="89"/>
      <c r="F17" s="89"/>
      <c r="G17" s="14"/>
      <c r="I17" s="13" t="s">
        <v>34</v>
      </c>
      <c r="J17" s="5"/>
      <c r="K17" s="5"/>
      <c r="L17" s="5"/>
      <c r="M17" s="66"/>
      <c r="N17" s="30"/>
    </row>
    <row r="18" spans="1:14" s="4" customFormat="1" ht="18.75" customHeight="1">
      <c r="A18" s="24" t="s">
        <v>10</v>
      </c>
      <c r="B18" s="89"/>
      <c r="C18" s="89"/>
      <c r="D18" s="89"/>
      <c r="E18" s="89"/>
      <c r="F18" s="89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6" t="s">
        <v>31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4">
        <f>ROUND(M15/2,0)</f>
        <v>0</v>
      </c>
      <c r="I23" s="67" t="s">
        <v>57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4">
        <f>IF(M15=0,"",(IF(M15&lt;5,1,ROUNDDOWN(M15/5,0))))</f>
      </c>
      <c r="I24" s="67" t="s">
        <v>58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75">
        <f>IF(AND(M15=0,H26&gt;0),"LEAVE THIS CELL BLANK IF YOU DID NOT RUN A QUALIFYING EVENT. COMPLETE THE FOLLOWING SECTION INSTEAD.","")</f>
      </c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3" t="s">
        <v>20</v>
      </c>
      <c r="H26" s="23"/>
      <c r="I26" s="26">
        <f>IF(AND(H26&lt;H24,M15&lt;&gt;0),"YOU MUST SEND MORE TEAMS THAN THIS TO EARN MASTERPOINTS.",IF(AND(H26&gt;H23,M15&lt;&gt;0),"ONLY 50% OF THE FIELD CAN PROGRESS.",""))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I27" s="58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6" t="s">
        <v>79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58"/>
      <c r="J29" s="21"/>
      <c r="K29" s="21"/>
      <c r="N29" s="22"/>
    </row>
    <row r="30" spans="1:14" ht="18" customHeight="1">
      <c r="A30" s="20"/>
      <c r="B30" s="32" t="s">
        <v>80</v>
      </c>
      <c r="C30" s="21"/>
      <c r="D30" s="21"/>
      <c r="E30" s="21"/>
      <c r="F30" s="21"/>
      <c r="G30" s="21"/>
      <c r="H30" s="21"/>
      <c r="I30" s="58"/>
      <c r="J30" s="21"/>
      <c r="K30" s="21"/>
      <c r="N30" s="22"/>
    </row>
    <row r="31" spans="1:14" ht="18" customHeight="1">
      <c r="A31" s="20"/>
      <c r="B31" s="32" t="s">
        <v>81</v>
      </c>
      <c r="C31" s="21"/>
      <c r="D31" s="21"/>
      <c r="E31" s="21"/>
      <c r="F31" s="21"/>
      <c r="G31" s="21"/>
      <c r="H31" s="21"/>
      <c r="I31" s="58"/>
      <c r="J31" s="21"/>
      <c r="K31" s="21"/>
      <c r="M31" s="66"/>
      <c r="N31" s="74">
        <f>IF(M31&gt;3,"The maximum number of teams that can be nominated is 3",IF(AND(M31&gt;0,M15&gt;0),"You cannot nominate teams if you held a qualifying event",""))</f>
      </c>
    </row>
    <row r="32" spans="1:14" ht="18" customHeight="1" thickBot="1">
      <c r="A32" s="20"/>
      <c r="B32" s="21"/>
      <c r="C32" s="21"/>
      <c r="D32" s="21"/>
      <c r="E32" s="21"/>
      <c r="F32" s="21"/>
      <c r="G32" s="21"/>
      <c r="H32" s="21"/>
      <c r="I32" s="58"/>
      <c r="J32" s="21"/>
      <c r="K32" s="21"/>
      <c r="N32" s="22"/>
    </row>
    <row r="33" spans="1:14" ht="18" customHeight="1" thickBot="1">
      <c r="A33" s="86" t="s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ht="18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20"/>
      <c r="B35" s="32" t="s">
        <v>52</v>
      </c>
      <c r="C35" s="21"/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1">
        <v>1</v>
      </c>
      <c r="C36" s="1" t="s">
        <v>53</v>
      </c>
      <c r="D36" s="1"/>
      <c r="E36" s="21"/>
      <c r="F36" s="21"/>
      <c r="G36" s="21"/>
      <c r="H36" s="21"/>
      <c r="I36" s="21"/>
      <c r="J36" s="21"/>
      <c r="K36" s="21"/>
      <c r="N36" s="22"/>
    </row>
    <row r="37" spans="1:14" ht="18" customHeight="1">
      <c r="A37" s="11"/>
      <c r="D37" s="59" t="s">
        <v>77</v>
      </c>
      <c r="E37" s="21"/>
      <c r="F37" s="21"/>
      <c r="G37" s="21"/>
      <c r="H37" s="21"/>
      <c r="I37" s="21"/>
      <c r="J37" s="21"/>
      <c r="K37" s="21"/>
      <c r="N37" s="22"/>
    </row>
    <row r="38" spans="1:14" ht="18" customHeight="1">
      <c r="A38" s="20"/>
      <c r="B38" s="1">
        <v>2</v>
      </c>
      <c r="C38" s="32" t="str">
        <f>CONCATENATE("A charge of $",NSWBALevy," per table participating in a qualifying heat.")</f>
        <v>A charge of $10 per table participating in a qualifying heat.</v>
      </c>
      <c r="D38" s="21"/>
      <c r="E38" s="21"/>
      <c r="F38" s="21"/>
      <c r="G38" s="21"/>
      <c r="H38" s="21"/>
      <c r="I38" s="21"/>
      <c r="J38" s="21"/>
      <c r="K38" s="21"/>
      <c r="N38" s="22"/>
    </row>
    <row r="39" spans="1:14" ht="18" customHeight="1">
      <c r="A39" s="11"/>
      <c r="D39" t="s">
        <v>78</v>
      </c>
      <c r="E39" s="21"/>
      <c r="F39" s="21"/>
      <c r="G39" s="21"/>
      <c r="H39" s="21"/>
      <c r="I39" s="21"/>
      <c r="J39" s="21"/>
      <c r="K39" s="21"/>
      <c r="N39" s="22"/>
    </row>
    <row r="40" spans="1:14" ht="18" customHeight="1">
      <c r="A40" s="11"/>
      <c r="B40" s="1">
        <v>3</v>
      </c>
      <c r="C40" s="32" t="s">
        <v>49</v>
      </c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32"/>
      <c r="C41" s="21"/>
      <c r="D41" s="61" t="str">
        <f>CONCATENATE("Total entry fees for the Regional Final are $",RFTotalCost," per team.")</f>
        <v>Total entry fees for the Regional Final are $200 per team.</v>
      </c>
      <c r="E41" s="21"/>
      <c r="F41" s="21"/>
      <c r="G41" s="21"/>
      <c r="H41" s="60"/>
      <c r="I41" s="37"/>
      <c r="J41" s="21"/>
      <c r="K41" s="21"/>
      <c r="N41" s="22"/>
    </row>
    <row r="42" spans="1:14" ht="18" customHeight="1">
      <c r="A42" s="11"/>
      <c r="C42" s="21"/>
      <c r="D42" s="37" t="str">
        <f>CONCATENATE("Clubs usually pay $",RFClubFee," and the players in qualifying teams pay $",4*RFTableMoney," (i.e. $",RFTableMoney," each).")</f>
        <v>Clubs usually pay $80 and the players in qualifying teams pay $120 (i.e. $30 each).</v>
      </c>
      <c r="E42" s="21"/>
      <c r="G42" s="39"/>
      <c r="H42" s="21"/>
      <c r="I42" s="21"/>
      <c r="J42" s="21"/>
      <c r="K42" s="21"/>
      <c r="N42" s="22"/>
    </row>
    <row r="43" spans="1:14" s="9" customFormat="1" ht="18" customHeight="1">
      <c r="A43" s="65"/>
      <c r="C43" s="58">
        <f>IF(CLUBPAYALL="Yes",CONCATENATE("Note:          To simplify matters at the Final, your Regional Organiser has asked clubs to pay $",H41," themselves"),"")</f>
      </c>
      <c r="D43" s="69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43" s="62"/>
      <c r="F43" s="63"/>
      <c r="G43" s="62"/>
      <c r="H43" s="62"/>
      <c r="I43" s="62"/>
      <c r="J43" s="62"/>
      <c r="K43" s="62"/>
      <c r="N43" s="64"/>
    </row>
    <row r="44" spans="1:14" s="9" customFormat="1" ht="18" customHeight="1">
      <c r="A44" s="65"/>
      <c r="C44" s="62"/>
      <c r="D44" s="58">
        <f>IF(CLUBPAYALL="Yes","and arrange to collect whatever amount they see fit from the players in their qualifying teams.","")</f>
      </c>
      <c r="E44" s="62"/>
      <c r="F44" s="63"/>
      <c r="G44" s="62"/>
      <c r="H44" s="62"/>
      <c r="I44" s="62"/>
      <c r="J44" s="62"/>
      <c r="K44" s="62"/>
      <c r="N44" s="64"/>
    </row>
    <row r="45" spans="1:14" ht="18" customHeight="1">
      <c r="A45" s="11"/>
      <c r="B45" s="56" t="s">
        <v>47</v>
      </c>
      <c r="C45" s="21"/>
      <c r="D45" s="21"/>
      <c r="E45" s="21"/>
      <c r="F45" s="21"/>
      <c r="G45" s="21"/>
      <c r="H45" s="21"/>
      <c r="I45" s="21"/>
      <c r="J45" s="21"/>
      <c r="K45" s="21"/>
      <c r="N45" s="22"/>
    </row>
    <row r="46" spans="1:14" ht="18" customHeight="1">
      <c r="A46" s="11"/>
      <c r="B46" s="21"/>
      <c r="C46" s="21"/>
      <c r="D46" s="21"/>
      <c r="E46" s="21"/>
      <c r="F46" s="21"/>
      <c r="G46" s="21"/>
      <c r="H46" s="21"/>
      <c r="I46" s="10" t="s">
        <v>56</v>
      </c>
      <c r="J46" s="10" t="s">
        <v>45</v>
      </c>
      <c r="K46" s="10" t="s">
        <v>46</v>
      </c>
      <c r="N46" s="22"/>
    </row>
    <row r="47" spans="1:14" ht="15">
      <c r="A47" s="11"/>
      <c r="B47" s="32" t="s">
        <v>83</v>
      </c>
      <c r="C47" s="2"/>
      <c r="D47" s="2"/>
      <c r="E47" s="2"/>
      <c r="F47" s="3"/>
      <c r="G47" s="2"/>
      <c r="H47" s="2"/>
      <c r="I47" s="48">
        <f>M15</f>
        <v>0</v>
      </c>
      <c r="J47" s="35">
        <f>ABFLevy</f>
        <v>10</v>
      </c>
      <c r="K47" s="70">
        <f>I47*J47</f>
        <v>0</v>
      </c>
      <c r="N47" s="12"/>
    </row>
    <row r="48" spans="1:14" ht="15">
      <c r="A48" s="11"/>
      <c r="B48" s="36" t="s">
        <v>43</v>
      </c>
      <c r="C48" s="2"/>
      <c r="D48" s="2"/>
      <c r="E48" s="3"/>
      <c r="F48" s="3"/>
      <c r="G48" s="2"/>
      <c r="H48" s="2"/>
      <c r="I48" s="2"/>
      <c r="J48" s="2"/>
      <c r="K48" s="2"/>
      <c r="N48" s="12"/>
    </row>
    <row r="49" spans="1:14" ht="15">
      <c r="A49" s="11"/>
      <c r="C49" s="32" t="s">
        <v>44</v>
      </c>
      <c r="D49" s="2"/>
      <c r="E49" s="2"/>
      <c r="F49" s="2"/>
      <c r="G49" s="2"/>
      <c r="H49" s="2"/>
      <c r="I49" s="48">
        <f>H26</f>
        <v>0</v>
      </c>
      <c r="J49" s="35">
        <f>RFClubFee</f>
        <v>80</v>
      </c>
      <c r="K49" s="53">
        <f>I49*J49</f>
        <v>0</v>
      </c>
      <c r="N49" s="12"/>
    </row>
    <row r="50" spans="1:14" ht="15.75" thickBot="1">
      <c r="A50" s="11"/>
      <c r="C50" s="1" t="str">
        <f>CONCATENATE("TO BE PAID BY THE PLAYERS AT $",RFTableMoney," PER PLAYER = $",RFTeamFee," PER TEAM")</f>
        <v>TO BE PAID BY THE PLAYERS AT $30 PER PLAYER = $120 PER TEAM</v>
      </c>
      <c r="I50" s="48">
        <f>H26</f>
        <v>0</v>
      </c>
      <c r="J50" s="35">
        <f>RFTableMoney*4</f>
        <v>120</v>
      </c>
      <c r="K50" s="31">
        <f>I50*J50</f>
        <v>0</v>
      </c>
      <c r="N50" s="12"/>
    </row>
    <row r="51" spans="1:14" ht="16.5" thickBot="1" thickTop="1">
      <c r="A51" s="11"/>
      <c r="C51" s="1" t="s">
        <v>85</v>
      </c>
      <c r="I51" s="48">
        <f>M31</f>
        <v>0</v>
      </c>
      <c r="J51" s="35">
        <f>RFNomEntryFee</f>
        <v>240</v>
      </c>
      <c r="K51" s="31">
        <f>I51*J51</f>
        <v>0</v>
      </c>
      <c r="N51" s="12"/>
    </row>
    <row r="52" spans="1:14" ht="16.5" thickBot="1" thickTop="1">
      <c r="A52" s="11"/>
      <c r="B52" s="3" t="s">
        <v>35</v>
      </c>
      <c r="C52" s="2"/>
      <c r="D52" s="2"/>
      <c r="E52" s="2"/>
      <c r="F52" s="2"/>
      <c r="G52" s="2"/>
      <c r="H52" s="2"/>
      <c r="I52" s="2"/>
      <c r="J52" s="2"/>
      <c r="K52" s="31">
        <f>K47+K49+K50+K51</f>
        <v>0</v>
      </c>
      <c r="N52" s="12"/>
    </row>
    <row r="53" spans="1:14" ht="15.75" thickTop="1">
      <c r="A53" s="11"/>
      <c r="B53" s="1" t="s">
        <v>41</v>
      </c>
      <c r="C53" s="2"/>
      <c r="D53" s="2"/>
      <c r="E53" s="2"/>
      <c r="F53" s="2"/>
      <c r="G53" s="2"/>
      <c r="H53" s="2"/>
      <c r="I53" s="2"/>
      <c r="J53" s="2"/>
      <c r="K53" s="2"/>
      <c r="N53" s="12"/>
    </row>
    <row r="54" spans="1:14" ht="15">
      <c r="A54" s="11"/>
      <c r="B54" s="1"/>
      <c r="C54" s="3" t="s">
        <v>51</v>
      </c>
      <c r="D54" s="2"/>
      <c r="E54" s="2"/>
      <c r="F54" s="2"/>
      <c r="G54" s="2"/>
      <c r="H54" s="2"/>
      <c r="I54" s="2"/>
      <c r="J54" s="2"/>
      <c r="K54" s="54"/>
      <c r="N54" s="12"/>
    </row>
    <row r="55" spans="1:14" ht="15">
      <c r="A55" s="11"/>
      <c r="C55" s="32" t="s">
        <v>36</v>
      </c>
      <c r="D55" s="2"/>
      <c r="E55" s="2"/>
      <c r="F55" s="2"/>
      <c r="G55" s="2"/>
      <c r="H55" s="2"/>
      <c r="I55" s="2"/>
      <c r="J55" s="2"/>
      <c r="K55" s="54"/>
      <c r="N55" s="12"/>
    </row>
    <row r="56" spans="1:14" ht="15">
      <c r="A56" s="11"/>
      <c r="C56" s="32" t="s">
        <v>37</v>
      </c>
      <c r="D56" s="2"/>
      <c r="E56" s="2"/>
      <c r="F56" s="2"/>
      <c r="G56" s="2"/>
      <c r="H56" s="2"/>
      <c r="I56" s="2"/>
      <c r="J56" s="2"/>
      <c r="K56" s="54"/>
      <c r="N56" s="12"/>
    </row>
    <row r="57" spans="1:14" ht="15.75" thickBot="1">
      <c r="A57" s="11"/>
      <c r="C57" s="1" t="s">
        <v>38</v>
      </c>
      <c r="K57" s="31">
        <f>SUM(K54:K56)</f>
        <v>0</v>
      </c>
      <c r="N57" s="12"/>
    </row>
    <row r="58" spans="1:14" ht="15.75" thickTop="1">
      <c r="A58" s="11"/>
      <c r="C58" s="2"/>
      <c r="D58" s="2"/>
      <c r="E58" s="2"/>
      <c r="F58" s="2"/>
      <c r="G58" s="2"/>
      <c r="H58" s="2"/>
      <c r="I58" s="2"/>
      <c r="J58" s="2"/>
      <c r="K58" s="9">
        <f>IF(K57&lt;&gt;K52,"Remittance must match total monies due","")</f>
      </c>
      <c r="N58" s="12"/>
    </row>
    <row r="59" spans="1:14" ht="18" customHeight="1" thickBot="1">
      <c r="A59" s="19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8"/>
    </row>
    <row r="60" spans="1:14" ht="15">
      <c r="A60" s="50"/>
      <c r="I60" s="9"/>
      <c r="M60" s="9"/>
      <c r="N60" s="41"/>
    </row>
    <row r="61" spans="1:14" ht="15">
      <c r="A61" s="51" t="s">
        <v>75</v>
      </c>
      <c r="B61" s="3"/>
      <c r="C61" s="2"/>
      <c r="D61" s="2"/>
      <c r="E61" s="2"/>
      <c r="F61" s="2"/>
      <c r="H61" s="2"/>
      <c r="I61" s="9"/>
      <c r="K61" s="2"/>
      <c r="L61" s="2"/>
      <c r="M61" s="9"/>
      <c r="N61" s="41"/>
    </row>
    <row r="62" spans="1:14" ht="15">
      <c r="A62" s="51"/>
      <c r="B62" s="1" t="s">
        <v>40</v>
      </c>
      <c r="I62" s="9"/>
      <c r="M62" s="9"/>
      <c r="N62" s="41"/>
    </row>
    <row r="63" spans="1:14" ht="15">
      <c r="A63" s="51"/>
      <c r="B63" s="1" t="s">
        <v>22</v>
      </c>
      <c r="I63" s="9"/>
      <c r="M63" s="9"/>
      <c r="N63" s="41"/>
    </row>
    <row r="64" spans="1:14" ht="15">
      <c r="A64" s="51"/>
      <c r="B64" s="1" t="s">
        <v>42</v>
      </c>
      <c r="F64" s="55">
        <f>K52</f>
        <v>0</v>
      </c>
      <c r="N64" s="41"/>
    </row>
    <row r="65" spans="1:14" ht="15">
      <c r="A65" s="51"/>
      <c r="B65" s="1"/>
      <c r="N65" s="41"/>
    </row>
    <row r="66" spans="1:14" ht="15">
      <c r="A66" s="51" t="s">
        <v>74</v>
      </c>
      <c r="B66" s="1"/>
      <c r="G66" s="1"/>
      <c r="N66" s="41"/>
    </row>
    <row r="67" spans="1:14" ht="15">
      <c r="A67" s="51"/>
      <c r="B67" s="1" t="s">
        <v>22</v>
      </c>
      <c r="N67" s="41"/>
    </row>
    <row r="68" spans="1:14" ht="15">
      <c r="A68" s="52"/>
      <c r="B68" s="1" t="s">
        <v>39</v>
      </c>
      <c r="N68" s="41"/>
    </row>
    <row r="69" spans="1:14" ht="15">
      <c r="A69" s="51"/>
      <c r="B69" s="1"/>
      <c r="N69" s="41"/>
    </row>
    <row r="70" spans="1:14" ht="15">
      <c r="A70" s="51" t="s">
        <v>88</v>
      </c>
      <c r="B70" s="1"/>
      <c r="N70" s="41"/>
    </row>
    <row r="71" spans="1:14" ht="15">
      <c r="A71" s="51"/>
      <c r="B71" s="1" t="s">
        <v>76</v>
      </c>
      <c r="N71" s="41"/>
    </row>
    <row r="72" spans="1:14" ht="15">
      <c r="A72" s="51"/>
      <c r="B72" s="1" t="s">
        <v>89</v>
      </c>
      <c r="N72" s="41"/>
    </row>
    <row r="73" spans="1:14" ht="15.75" thickBot="1">
      <c r="A73" s="51"/>
      <c r="N73" s="41"/>
    </row>
    <row r="74" spans="1:14" ht="16.5" customHeight="1" thickBot="1">
      <c r="A74" s="77" t="s">
        <v>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</row>
    <row r="75" spans="1:14" ht="16.5" customHeight="1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41"/>
    </row>
    <row r="76" spans="1:14" ht="19.5" customHeight="1">
      <c r="A76" s="11"/>
      <c r="B76" s="2"/>
      <c r="C76" s="2"/>
      <c r="D76" s="2"/>
      <c r="E76" s="3"/>
      <c r="F76" s="3"/>
      <c r="G76" s="25" t="s">
        <v>20</v>
      </c>
      <c r="H76" s="48">
        <f>H26</f>
        <v>0</v>
      </c>
      <c r="I76" s="26"/>
      <c r="J76" s="2"/>
      <c r="K76" s="2"/>
      <c r="L76" s="2"/>
      <c r="N76" s="41"/>
    </row>
    <row r="77" spans="1:14" ht="15">
      <c r="A77" s="15"/>
      <c r="B77" s="3"/>
      <c r="C77" s="2"/>
      <c r="D77" s="2"/>
      <c r="E77" s="3"/>
      <c r="F77" s="3"/>
      <c r="G77" s="2"/>
      <c r="H77" s="2"/>
      <c r="I77" s="2"/>
      <c r="J77" s="2"/>
      <c r="K77" s="2"/>
      <c r="L77" s="2"/>
      <c r="N77" s="41"/>
    </row>
    <row r="78" spans="1:14" s="40" customFormat="1" ht="16.5" customHeight="1">
      <c r="A78" s="97" t="s">
        <v>11</v>
      </c>
      <c r="B78" s="98"/>
      <c r="C78" s="98"/>
      <c r="D78" s="98"/>
      <c r="E78" s="98"/>
      <c r="F78" s="99"/>
      <c r="H78" s="97" t="s">
        <v>13</v>
      </c>
      <c r="I78" s="98"/>
      <c r="J78" s="98"/>
      <c r="K78" s="98"/>
      <c r="L78" s="98"/>
      <c r="M78" s="99"/>
      <c r="N78" s="41"/>
    </row>
    <row r="79" spans="1:14" s="40" customFormat="1" ht="16.5" customHeight="1">
      <c r="A79" s="42"/>
      <c r="B79" s="97" t="s">
        <v>12</v>
      </c>
      <c r="C79" s="98"/>
      <c r="D79" s="99"/>
      <c r="E79" s="97" t="s">
        <v>4</v>
      </c>
      <c r="F79" s="99"/>
      <c r="H79" s="43"/>
      <c r="I79" s="97" t="s">
        <v>12</v>
      </c>
      <c r="J79" s="98"/>
      <c r="K79" s="99"/>
      <c r="L79" s="97" t="s">
        <v>4</v>
      </c>
      <c r="M79" s="99"/>
      <c r="N79" s="41"/>
    </row>
    <row r="80" spans="1:14" s="40" customFormat="1" ht="16.5" customHeight="1">
      <c r="A80" s="42" t="s">
        <v>0</v>
      </c>
      <c r="B80" s="92"/>
      <c r="C80" s="93"/>
      <c r="D80" s="94"/>
      <c r="E80" s="95"/>
      <c r="F80" s="96"/>
      <c r="H80" s="43" t="s">
        <v>0</v>
      </c>
      <c r="I80" s="92"/>
      <c r="J80" s="93"/>
      <c r="K80" s="94"/>
      <c r="L80" s="95"/>
      <c r="M80" s="96"/>
      <c r="N80" s="41"/>
    </row>
    <row r="81" spans="1:14" s="40" customFormat="1" ht="16.5" customHeight="1">
      <c r="A81" s="42" t="s">
        <v>1</v>
      </c>
      <c r="B81" s="92"/>
      <c r="C81" s="93"/>
      <c r="D81" s="94"/>
      <c r="E81" s="95"/>
      <c r="F81" s="96"/>
      <c r="H81" s="43" t="s">
        <v>1</v>
      </c>
      <c r="I81" s="92"/>
      <c r="J81" s="93"/>
      <c r="K81" s="94"/>
      <c r="L81" s="95"/>
      <c r="M81" s="96"/>
      <c r="N81" s="41"/>
    </row>
    <row r="82" spans="1:14" s="40" customFormat="1" ht="16.5" customHeight="1">
      <c r="A82" s="42" t="s">
        <v>2</v>
      </c>
      <c r="B82" s="92"/>
      <c r="C82" s="93"/>
      <c r="D82" s="94"/>
      <c r="E82" s="95"/>
      <c r="F82" s="96"/>
      <c r="H82" s="43" t="s">
        <v>2</v>
      </c>
      <c r="I82" s="92"/>
      <c r="J82" s="93"/>
      <c r="K82" s="94"/>
      <c r="L82" s="95"/>
      <c r="M82" s="96"/>
      <c r="N82" s="41"/>
    </row>
    <row r="83" spans="1:14" s="40" customFormat="1" ht="16.5" customHeight="1">
      <c r="A83" s="42" t="s">
        <v>3</v>
      </c>
      <c r="B83" s="92"/>
      <c r="C83" s="93"/>
      <c r="D83" s="94"/>
      <c r="E83" s="95"/>
      <c r="F83" s="96"/>
      <c r="H83" s="43" t="s">
        <v>3</v>
      </c>
      <c r="I83" s="92"/>
      <c r="J83" s="93"/>
      <c r="K83" s="94"/>
      <c r="L83" s="95"/>
      <c r="M83" s="96"/>
      <c r="N83" s="41"/>
    </row>
    <row r="84" spans="1:14" s="40" customFormat="1" ht="16.5" customHeight="1">
      <c r="A84" s="42" t="s">
        <v>8</v>
      </c>
      <c r="B84" s="92"/>
      <c r="C84" s="93"/>
      <c r="D84" s="94"/>
      <c r="E84" s="95"/>
      <c r="F84" s="96"/>
      <c r="H84" s="43" t="s">
        <v>8</v>
      </c>
      <c r="I84" s="92"/>
      <c r="J84" s="93"/>
      <c r="K84" s="94"/>
      <c r="L84" s="95"/>
      <c r="M84" s="96"/>
      <c r="N84" s="41"/>
    </row>
    <row r="85" spans="1:14" s="40" customFormat="1" ht="16.5" customHeight="1">
      <c r="A85" s="42" t="s">
        <v>9</v>
      </c>
      <c r="B85" s="92"/>
      <c r="C85" s="93"/>
      <c r="D85" s="94"/>
      <c r="E85" s="95"/>
      <c r="F85" s="96"/>
      <c r="H85" s="43" t="s">
        <v>9</v>
      </c>
      <c r="I85" s="92"/>
      <c r="J85" s="93"/>
      <c r="K85" s="94"/>
      <c r="L85" s="95"/>
      <c r="M85" s="96"/>
      <c r="N85" s="41"/>
    </row>
    <row r="86" spans="1:14" s="40" customFormat="1" ht="16.5" customHeight="1">
      <c r="A86" s="44"/>
      <c r="B86" s="45"/>
      <c r="C86" s="45"/>
      <c r="D86" s="45"/>
      <c r="E86" s="46"/>
      <c r="F86" s="46"/>
      <c r="G86" s="45"/>
      <c r="H86" s="46"/>
      <c r="I86" s="46"/>
      <c r="J86" s="46"/>
      <c r="K86" s="46"/>
      <c r="L86" s="46"/>
      <c r="N86" s="41"/>
    </row>
    <row r="87" spans="1:14" s="40" customFormat="1" ht="16.5" customHeight="1">
      <c r="A87" s="97" t="s">
        <v>14</v>
      </c>
      <c r="B87" s="98"/>
      <c r="C87" s="98"/>
      <c r="D87" s="98"/>
      <c r="E87" s="98"/>
      <c r="F87" s="99"/>
      <c r="G87" s="46"/>
      <c r="H87" s="97" t="s">
        <v>15</v>
      </c>
      <c r="I87" s="98"/>
      <c r="J87" s="98"/>
      <c r="K87" s="98"/>
      <c r="L87" s="98"/>
      <c r="M87" s="99"/>
      <c r="N87" s="41"/>
    </row>
    <row r="88" spans="1:14" s="40" customFormat="1" ht="16.5" customHeight="1">
      <c r="A88" s="42"/>
      <c r="B88" s="97" t="s">
        <v>12</v>
      </c>
      <c r="C88" s="98"/>
      <c r="D88" s="99"/>
      <c r="E88" s="97" t="s">
        <v>4</v>
      </c>
      <c r="F88" s="99"/>
      <c r="H88" s="43"/>
      <c r="I88" s="97" t="s">
        <v>12</v>
      </c>
      <c r="J88" s="98"/>
      <c r="K88" s="99"/>
      <c r="L88" s="97" t="s">
        <v>4</v>
      </c>
      <c r="M88" s="99"/>
      <c r="N88" s="41"/>
    </row>
    <row r="89" spans="1:14" s="40" customFormat="1" ht="16.5" customHeight="1">
      <c r="A89" s="42" t="s">
        <v>0</v>
      </c>
      <c r="B89" s="92"/>
      <c r="C89" s="93"/>
      <c r="D89" s="94"/>
      <c r="E89" s="92"/>
      <c r="F89" s="94"/>
      <c r="H89" s="43" t="s">
        <v>0</v>
      </c>
      <c r="I89" s="92"/>
      <c r="J89" s="93"/>
      <c r="K89" s="94"/>
      <c r="L89" s="95"/>
      <c r="M89" s="96"/>
      <c r="N89" s="41"/>
    </row>
    <row r="90" spans="1:14" s="40" customFormat="1" ht="16.5" customHeight="1">
      <c r="A90" s="42" t="s">
        <v>1</v>
      </c>
      <c r="B90" s="92"/>
      <c r="C90" s="93"/>
      <c r="D90" s="94"/>
      <c r="E90" s="95"/>
      <c r="F90" s="96"/>
      <c r="H90" s="43" t="s">
        <v>1</v>
      </c>
      <c r="I90" s="92"/>
      <c r="J90" s="93"/>
      <c r="K90" s="94"/>
      <c r="L90" s="95"/>
      <c r="M90" s="96"/>
      <c r="N90" s="41"/>
    </row>
    <row r="91" spans="1:14" s="40" customFormat="1" ht="16.5" customHeight="1">
      <c r="A91" s="42" t="s">
        <v>2</v>
      </c>
      <c r="B91" s="92"/>
      <c r="C91" s="93"/>
      <c r="D91" s="94"/>
      <c r="E91" s="95"/>
      <c r="F91" s="96"/>
      <c r="H91" s="43" t="s">
        <v>2</v>
      </c>
      <c r="I91" s="92"/>
      <c r="J91" s="93"/>
      <c r="K91" s="94"/>
      <c r="L91" s="95"/>
      <c r="M91" s="96"/>
      <c r="N91" s="41"/>
    </row>
    <row r="92" spans="1:14" s="40" customFormat="1" ht="16.5" customHeight="1">
      <c r="A92" s="42" t="s">
        <v>3</v>
      </c>
      <c r="B92" s="92"/>
      <c r="C92" s="93"/>
      <c r="D92" s="94"/>
      <c r="E92" s="95"/>
      <c r="F92" s="96"/>
      <c r="H92" s="43" t="s">
        <v>3</v>
      </c>
      <c r="I92" s="92"/>
      <c r="J92" s="93"/>
      <c r="K92" s="94"/>
      <c r="L92" s="95"/>
      <c r="M92" s="96"/>
      <c r="N92" s="41"/>
    </row>
    <row r="93" spans="1:14" s="40" customFormat="1" ht="16.5" customHeight="1">
      <c r="A93" s="42" t="s">
        <v>8</v>
      </c>
      <c r="B93" s="92"/>
      <c r="C93" s="93"/>
      <c r="D93" s="94"/>
      <c r="E93" s="95"/>
      <c r="F93" s="96"/>
      <c r="H93" s="43" t="s">
        <v>8</v>
      </c>
      <c r="I93" s="92"/>
      <c r="J93" s="93"/>
      <c r="K93" s="94"/>
      <c r="L93" s="95"/>
      <c r="M93" s="96"/>
      <c r="N93" s="41"/>
    </row>
    <row r="94" spans="1:14" s="40" customFormat="1" ht="16.5" customHeight="1">
      <c r="A94" s="42" t="s">
        <v>9</v>
      </c>
      <c r="B94" s="92"/>
      <c r="C94" s="93"/>
      <c r="D94" s="94"/>
      <c r="E94" s="95"/>
      <c r="F94" s="96"/>
      <c r="H94" s="43" t="s">
        <v>9</v>
      </c>
      <c r="I94" s="92"/>
      <c r="J94" s="93"/>
      <c r="K94" s="94"/>
      <c r="L94" s="95"/>
      <c r="M94" s="96"/>
      <c r="N94" s="41"/>
    </row>
    <row r="95" spans="1:14" ht="15">
      <c r="A95" s="15"/>
      <c r="B95" s="3"/>
      <c r="C95" s="2"/>
      <c r="D95" s="2"/>
      <c r="E95" s="3"/>
      <c r="F95" s="3"/>
      <c r="G95" s="2"/>
      <c r="H95" s="2"/>
      <c r="I95" s="2"/>
      <c r="J95" s="2"/>
      <c r="K95" s="2"/>
      <c r="L95" s="46"/>
      <c r="N95" s="41"/>
    </row>
    <row r="96" spans="1:14" s="40" customFormat="1" ht="16.5" customHeight="1">
      <c r="A96" s="97" t="s">
        <v>16</v>
      </c>
      <c r="B96" s="98"/>
      <c r="C96" s="98"/>
      <c r="D96" s="98"/>
      <c r="E96" s="98"/>
      <c r="F96" s="99"/>
      <c r="H96" s="97" t="s">
        <v>17</v>
      </c>
      <c r="I96" s="98"/>
      <c r="J96" s="98"/>
      <c r="K96" s="98"/>
      <c r="L96" s="98"/>
      <c r="M96" s="99"/>
      <c r="N96" s="41"/>
    </row>
    <row r="97" spans="1:14" s="40" customFormat="1" ht="16.5" customHeight="1">
      <c r="A97" s="42"/>
      <c r="B97" s="97" t="s">
        <v>12</v>
      </c>
      <c r="C97" s="98"/>
      <c r="D97" s="99"/>
      <c r="E97" s="97" t="s">
        <v>4</v>
      </c>
      <c r="F97" s="99"/>
      <c r="H97" s="43"/>
      <c r="I97" s="97" t="s">
        <v>12</v>
      </c>
      <c r="J97" s="98"/>
      <c r="K97" s="99"/>
      <c r="L97" s="97" t="s">
        <v>4</v>
      </c>
      <c r="M97" s="99"/>
      <c r="N97" s="41"/>
    </row>
    <row r="98" spans="1:14" s="40" customFormat="1" ht="16.5" customHeight="1">
      <c r="A98" s="42" t="s">
        <v>0</v>
      </c>
      <c r="B98" s="92"/>
      <c r="C98" s="93"/>
      <c r="D98" s="94"/>
      <c r="E98" s="95"/>
      <c r="F98" s="96"/>
      <c r="H98" s="43" t="s">
        <v>0</v>
      </c>
      <c r="I98" s="92"/>
      <c r="J98" s="93"/>
      <c r="K98" s="94"/>
      <c r="L98" s="95"/>
      <c r="M98" s="96"/>
      <c r="N98" s="41"/>
    </row>
    <row r="99" spans="1:14" s="40" customFormat="1" ht="16.5" customHeight="1">
      <c r="A99" s="42" t="s">
        <v>1</v>
      </c>
      <c r="B99" s="92"/>
      <c r="C99" s="93"/>
      <c r="D99" s="94"/>
      <c r="E99" s="95"/>
      <c r="F99" s="96"/>
      <c r="H99" s="43" t="s">
        <v>1</v>
      </c>
      <c r="I99" s="92"/>
      <c r="J99" s="93"/>
      <c r="K99" s="94"/>
      <c r="L99" s="95"/>
      <c r="M99" s="96"/>
      <c r="N99" s="41"/>
    </row>
    <row r="100" spans="1:14" s="40" customFormat="1" ht="16.5" customHeight="1">
      <c r="A100" s="42" t="s">
        <v>2</v>
      </c>
      <c r="B100" s="92"/>
      <c r="C100" s="93"/>
      <c r="D100" s="94"/>
      <c r="E100" s="95"/>
      <c r="F100" s="96"/>
      <c r="H100" s="43" t="s">
        <v>2</v>
      </c>
      <c r="I100" s="92"/>
      <c r="J100" s="93"/>
      <c r="K100" s="94"/>
      <c r="L100" s="95"/>
      <c r="M100" s="96"/>
      <c r="N100" s="41"/>
    </row>
    <row r="101" spans="1:14" s="40" customFormat="1" ht="16.5" customHeight="1">
      <c r="A101" s="42" t="s">
        <v>3</v>
      </c>
      <c r="B101" s="92"/>
      <c r="C101" s="93"/>
      <c r="D101" s="94"/>
      <c r="E101" s="95"/>
      <c r="F101" s="96"/>
      <c r="H101" s="43" t="s">
        <v>3</v>
      </c>
      <c r="I101" s="92"/>
      <c r="J101" s="93"/>
      <c r="K101" s="94"/>
      <c r="L101" s="95"/>
      <c r="M101" s="96"/>
      <c r="N101" s="41"/>
    </row>
    <row r="102" spans="1:14" s="40" customFormat="1" ht="16.5" customHeight="1">
      <c r="A102" s="42" t="s">
        <v>8</v>
      </c>
      <c r="B102" s="92"/>
      <c r="C102" s="93"/>
      <c r="D102" s="94"/>
      <c r="E102" s="95"/>
      <c r="F102" s="96"/>
      <c r="H102" s="43" t="s">
        <v>8</v>
      </c>
      <c r="I102" s="92"/>
      <c r="J102" s="93"/>
      <c r="K102" s="94"/>
      <c r="L102" s="95"/>
      <c r="M102" s="96"/>
      <c r="N102" s="41"/>
    </row>
    <row r="103" spans="1:14" s="40" customFormat="1" ht="16.5" customHeight="1">
      <c r="A103" s="42" t="s">
        <v>9</v>
      </c>
      <c r="B103" s="92"/>
      <c r="C103" s="93"/>
      <c r="D103" s="94"/>
      <c r="E103" s="95"/>
      <c r="F103" s="96"/>
      <c r="H103" s="43" t="s">
        <v>9</v>
      </c>
      <c r="I103" s="92"/>
      <c r="J103" s="93"/>
      <c r="K103" s="94"/>
      <c r="L103" s="95"/>
      <c r="M103" s="96"/>
      <c r="N103" s="41"/>
    </row>
    <row r="104" spans="1:14" s="40" customFormat="1" ht="16.5" customHeight="1">
      <c r="A104" s="44"/>
      <c r="B104" s="45"/>
      <c r="C104" s="45"/>
      <c r="D104" s="45"/>
      <c r="E104" s="46"/>
      <c r="F104" s="46"/>
      <c r="G104" s="45"/>
      <c r="H104" s="46"/>
      <c r="I104" s="46"/>
      <c r="J104" s="46"/>
      <c r="K104" s="46"/>
      <c r="L104" s="46"/>
      <c r="N104" s="41"/>
    </row>
    <row r="105" spans="1:14" s="40" customFormat="1" ht="16.5" customHeight="1">
      <c r="A105" s="97" t="s">
        <v>18</v>
      </c>
      <c r="B105" s="98"/>
      <c r="C105" s="98"/>
      <c r="D105" s="98"/>
      <c r="E105" s="98"/>
      <c r="F105" s="99"/>
      <c r="G105" s="46"/>
      <c r="H105" s="97" t="s">
        <v>19</v>
      </c>
      <c r="I105" s="98"/>
      <c r="J105" s="98"/>
      <c r="K105" s="98"/>
      <c r="L105" s="98"/>
      <c r="M105" s="99"/>
      <c r="N105" s="41"/>
    </row>
    <row r="106" spans="1:14" s="40" customFormat="1" ht="16.5" customHeight="1">
      <c r="A106" s="42"/>
      <c r="B106" s="97" t="s">
        <v>12</v>
      </c>
      <c r="C106" s="98"/>
      <c r="D106" s="99"/>
      <c r="E106" s="97" t="s">
        <v>4</v>
      </c>
      <c r="F106" s="99"/>
      <c r="H106" s="43"/>
      <c r="I106" s="97" t="s">
        <v>12</v>
      </c>
      <c r="J106" s="98"/>
      <c r="K106" s="99"/>
      <c r="L106" s="97" t="s">
        <v>4</v>
      </c>
      <c r="M106" s="99"/>
      <c r="N106" s="41"/>
    </row>
    <row r="107" spans="1:14" s="40" customFormat="1" ht="16.5" customHeight="1">
      <c r="A107" s="42" t="s">
        <v>0</v>
      </c>
      <c r="B107" s="92"/>
      <c r="C107" s="93"/>
      <c r="D107" s="94"/>
      <c r="E107" s="95"/>
      <c r="F107" s="96"/>
      <c r="H107" s="43" t="s">
        <v>0</v>
      </c>
      <c r="I107" s="92"/>
      <c r="J107" s="93"/>
      <c r="K107" s="94"/>
      <c r="L107" s="95"/>
      <c r="M107" s="96"/>
      <c r="N107" s="41"/>
    </row>
    <row r="108" spans="1:14" s="40" customFormat="1" ht="16.5" customHeight="1">
      <c r="A108" s="42" t="s">
        <v>1</v>
      </c>
      <c r="B108" s="92"/>
      <c r="C108" s="93"/>
      <c r="D108" s="94"/>
      <c r="E108" s="95"/>
      <c r="F108" s="96"/>
      <c r="H108" s="43" t="s">
        <v>1</v>
      </c>
      <c r="I108" s="92"/>
      <c r="J108" s="93"/>
      <c r="K108" s="94"/>
      <c r="L108" s="95"/>
      <c r="M108" s="96"/>
      <c r="N108" s="41"/>
    </row>
    <row r="109" spans="1:14" s="40" customFormat="1" ht="16.5" customHeight="1">
      <c r="A109" s="42" t="s">
        <v>2</v>
      </c>
      <c r="B109" s="92"/>
      <c r="C109" s="93"/>
      <c r="D109" s="94"/>
      <c r="E109" s="95"/>
      <c r="F109" s="96"/>
      <c r="H109" s="43" t="s">
        <v>2</v>
      </c>
      <c r="I109" s="92"/>
      <c r="J109" s="93"/>
      <c r="K109" s="94"/>
      <c r="L109" s="95"/>
      <c r="M109" s="96"/>
      <c r="N109" s="41"/>
    </row>
    <row r="110" spans="1:14" s="40" customFormat="1" ht="16.5" customHeight="1">
      <c r="A110" s="42" t="s">
        <v>3</v>
      </c>
      <c r="B110" s="92"/>
      <c r="C110" s="93"/>
      <c r="D110" s="94"/>
      <c r="E110" s="95"/>
      <c r="F110" s="96"/>
      <c r="H110" s="43" t="s">
        <v>3</v>
      </c>
      <c r="I110" s="92"/>
      <c r="J110" s="93"/>
      <c r="K110" s="94"/>
      <c r="L110" s="95"/>
      <c r="M110" s="96"/>
      <c r="N110" s="41"/>
    </row>
    <row r="111" spans="1:14" s="40" customFormat="1" ht="16.5" customHeight="1">
      <c r="A111" s="42" t="s">
        <v>8</v>
      </c>
      <c r="B111" s="92"/>
      <c r="C111" s="93"/>
      <c r="D111" s="94"/>
      <c r="E111" s="95"/>
      <c r="F111" s="96"/>
      <c r="H111" s="43" t="s">
        <v>8</v>
      </c>
      <c r="I111" s="92"/>
      <c r="J111" s="93"/>
      <c r="K111" s="94"/>
      <c r="L111" s="95"/>
      <c r="M111" s="96"/>
      <c r="N111" s="41"/>
    </row>
    <row r="112" spans="1:14" s="40" customFormat="1" ht="16.5" customHeight="1">
      <c r="A112" s="42" t="s">
        <v>9</v>
      </c>
      <c r="B112" s="92"/>
      <c r="C112" s="93"/>
      <c r="D112" s="94"/>
      <c r="E112" s="95"/>
      <c r="F112" s="96"/>
      <c r="H112" s="43" t="s">
        <v>9</v>
      </c>
      <c r="I112" s="92"/>
      <c r="J112" s="93"/>
      <c r="K112" s="94"/>
      <c r="L112" s="95"/>
      <c r="M112" s="96"/>
      <c r="N112" s="41"/>
    </row>
    <row r="113" spans="1:14" ht="15.75" thickBot="1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47"/>
    </row>
  </sheetData>
  <sheetProtection sheet="1"/>
  <mergeCells count="133">
    <mergeCell ref="B111:D111"/>
    <mergeCell ref="E111:F111"/>
    <mergeCell ref="I111:K111"/>
    <mergeCell ref="L111:M111"/>
    <mergeCell ref="B112:D112"/>
    <mergeCell ref="E112:F112"/>
    <mergeCell ref="I112:K112"/>
    <mergeCell ref="L112:M112"/>
    <mergeCell ref="B109:D109"/>
    <mergeCell ref="E109:F109"/>
    <mergeCell ref="I109:K109"/>
    <mergeCell ref="L109:M109"/>
    <mergeCell ref="B110:D110"/>
    <mergeCell ref="E110:F110"/>
    <mergeCell ref="I110:K110"/>
    <mergeCell ref="L110:M110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A105:F105"/>
    <mergeCell ref="H105:M105"/>
    <mergeCell ref="B106:D106"/>
    <mergeCell ref="E106:F106"/>
    <mergeCell ref="I106:K106"/>
    <mergeCell ref="L106:M106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98:D98"/>
    <mergeCell ref="E98:F98"/>
    <mergeCell ref="I98:K98"/>
    <mergeCell ref="L98:M98"/>
    <mergeCell ref="B99:D99"/>
    <mergeCell ref="E99:F99"/>
    <mergeCell ref="I99:K99"/>
    <mergeCell ref="L99:M99"/>
    <mergeCell ref="A96:F96"/>
    <mergeCell ref="H96:M96"/>
    <mergeCell ref="B97:D97"/>
    <mergeCell ref="E97:F97"/>
    <mergeCell ref="I97:K97"/>
    <mergeCell ref="L97:M97"/>
    <mergeCell ref="B93:D93"/>
    <mergeCell ref="E93:F93"/>
    <mergeCell ref="I93:K93"/>
    <mergeCell ref="L93:M93"/>
    <mergeCell ref="B94:D94"/>
    <mergeCell ref="E94:F94"/>
    <mergeCell ref="I94:K94"/>
    <mergeCell ref="L94:M94"/>
    <mergeCell ref="B91:D91"/>
    <mergeCell ref="E91:F91"/>
    <mergeCell ref="I91:K91"/>
    <mergeCell ref="L91:M91"/>
    <mergeCell ref="B92:D92"/>
    <mergeCell ref="E92:F92"/>
    <mergeCell ref="I92:K92"/>
    <mergeCell ref="L92:M92"/>
    <mergeCell ref="B89:D89"/>
    <mergeCell ref="E89:F89"/>
    <mergeCell ref="I89:K89"/>
    <mergeCell ref="L89:M89"/>
    <mergeCell ref="B90:D90"/>
    <mergeCell ref="E90:F90"/>
    <mergeCell ref="I90:K90"/>
    <mergeCell ref="L90:M90"/>
    <mergeCell ref="A87:F87"/>
    <mergeCell ref="H87:M87"/>
    <mergeCell ref="B88:D88"/>
    <mergeCell ref="E88:F88"/>
    <mergeCell ref="I88:K88"/>
    <mergeCell ref="L88:M88"/>
    <mergeCell ref="B84:D84"/>
    <mergeCell ref="E84:F84"/>
    <mergeCell ref="I84:K84"/>
    <mergeCell ref="L84:M84"/>
    <mergeCell ref="B85:D85"/>
    <mergeCell ref="E85:F85"/>
    <mergeCell ref="I85:K85"/>
    <mergeCell ref="L85:M85"/>
    <mergeCell ref="B82:D82"/>
    <mergeCell ref="E82:F82"/>
    <mergeCell ref="I82:K82"/>
    <mergeCell ref="L82:M82"/>
    <mergeCell ref="B83:D83"/>
    <mergeCell ref="E83:F83"/>
    <mergeCell ref="I83:K83"/>
    <mergeCell ref="L83:M83"/>
    <mergeCell ref="B80:D80"/>
    <mergeCell ref="E80:F80"/>
    <mergeCell ref="I80:K80"/>
    <mergeCell ref="L80:M80"/>
    <mergeCell ref="B81:D81"/>
    <mergeCell ref="E81:F81"/>
    <mergeCell ref="I81:K81"/>
    <mergeCell ref="L81:M81"/>
    <mergeCell ref="A74:N74"/>
    <mergeCell ref="A78:F78"/>
    <mergeCell ref="H78:M78"/>
    <mergeCell ref="B79:D79"/>
    <mergeCell ref="E79:F79"/>
    <mergeCell ref="I79:K79"/>
    <mergeCell ref="L79:M79"/>
    <mergeCell ref="B16:F16"/>
    <mergeCell ref="B17:F17"/>
    <mergeCell ref="B18:F18"/>
    <mergeCell ref="A21:N21"/>
    <mergeCell ref="A28:N28"/>
    <mergeCell ref="A33:N33"/>
    <mergeCell ref="A9:G9"/>
    <mergeCell ref="I9:N9"/>
    <mergeCell ref="C11:F11"/>
    <mergeCell ref="L11:M11"/>
    <mergeCell ref="C13:D13"/>
    <mergeCell ref="L13:M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4" sqref="E14"/>
    </sheetView>
  </sheetViews>
  <sheetFormatPr defaultColWidth="9.140625" defaultRowHeight="15"/>
  <cols>
    <col min="4" max="4" width="10.140625" style="0" customWidth="1"/>
  </cols>
  <sheetData>
    <row r="1" ht="15">
      <c r="A1" s="9" t="s">
        <v>67</v>
      </c>
    </row>
    <row r="2" ht="18.75">
      <c r="A2" s="68" t="s">
        <v>65</v>
      </c>
    </row>
    <row r="3" spans="1:14" ht="18" customHeight="1">
      <c r="A3" s="32" t="s">
        <v>69</v>
      </c>
      <c r="C3" s="21"/>
      <c r="D3" s="21"/>
      <c r="E3" s="38"/>
      <c r="F3" s="21"/>
      <c r="G3" s="21"/>
      <c r="H3" s="21"/>
      <c r="I3" s="21"/>
      <c r="J3" s="21"/>
      <c r="M3" s="21"/>
      <c r="N3" s="2"/>
    </row>
    <row r="4" spans="1:14" ht="18" customHeight="1">
      <c r="A4" s="32" t="s">
        <v>68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2" t="s">
        <v>71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8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59</v>
      </c>
      <c r="E7" s="71">
        <v>2017</v>
      </c>
    </row>
    <row r="8" spans="1:6" ht="15">
      <c r="A8" t="s">
        <v>82</v>
      </c>
      <c r="E8" s="71">
        <v>10</v>
      </c>
      <c r="F8" s="9" t="s">
        <v>63</v>
      </c>
    </row>
    <row r="9" spans="1:6" ht="15">
      <c r="A9" t="s">
        <v>60</v>
      </c>
      <c r="E9" s="71">
        <v>200</v>
      </c>
      <c r="F9" s="9" t="s">
        <v>62</v>
      </c>
    </row>
    <row r="10" spans="1:6" ht="15">
      <c r="A10" t="s">
        <v>61</v>
      </c>
      <c r="E10" s="57">
        <v>30</v>
      </c>
      <c r="F10" s="1" t="s">
        <v>66</v>
      </c>
    </row>
    <row r="11" spans="1:5" ht="15">
      <c r="A11" t="s">
        <v>50</v>
      </c>
      <c r="E11" s="72">
        <f>4*E10</f>
        <v>120</v>
      </c>
    </row>
    <row r="12" spans="1:6" ht="15">
      <c r="A12" t="s">
        <v>48</v>
      </c>
      <c r="E12" s="57">
        <v>80</v>
      </c>
      <c r="F12" s="1" t="s">
        <v>66</v>
      </c>
    </row>
    <row r="13" spans="1:6" ht="15">
      <c r="A13" t="s">
        <v>64</v>
      </c>
      <c r="E13" s="73">
        <f>E11+E12</f>
        <v>200</v>
      </c>
      <c r="F13" s="9">
        <f>IF(E13=RFTotalCost,"",IF(E13&lt;RFTotalCost,"YOU ARE NOT RAISING SUFFICIENT FUNDS WITH THE THESE FEES","YOU ARE RAISING TOO MUCH MONEY WITH THESE FEES."))</f>
      </c>
    </row>
    <row r="14" spans="1:5" ht="15">
      <c r="A14" t="s">
        <v>84</v>
      </c>
      <c r="E14" s="73">
        <v>240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2013-10-30T02:35:00Z</cp:lastPrinted>
  <dcterms:created xsi:type="dcterms:W3CDTF">2010-02-02T11:47:14Z</dcterms:created>
  <dcterms:modified xsi:type="dcterms:W3CDTF">2017-03-01T00:39:57Z</dcterms:modified>
  <cp:category/>
  <cp:version/>
  <cp:contentType/>
  <cp:contentStatus/>
</cp:coreProperties>
</file>